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 activeTab="1"/>
  </bookViews>
  <sheets>
    <sheet name="толл 4" sheetId="1" r:id="rId1"/>
    <sheet name="толл 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2" i="2" l="1"/>
  <c r="J12" i="2"/>
  <c r="I12" i="2"/>
  <c r="H12" i="2"/>
  <c r="K11" i="2"/>
  <c r="J11" i="2"/>
  <c r="I11" i="2"/>
  <c r="H11" i="2"/>
  <c r="K9" i="2"/>
  <c r="J9" i="2"/>
  <c r="I9" i="2"/>
  <c r="H9" i="2"/>
  <c r="K7" i="2"/>
  <c r="J7" i="2"/>
  <c r="I7" i="2"/>
  <c r="H7" i="2"/>
  <c r="K5" i="2"/>
  <c r="J5" i="2"/>
  <c r="I5" i="2"/>
  <c r="H5" i="2"/>
  <c r="K11" i="1"/>
  <c r="K9" i="1"/>
  <c r="K7" i="1"/>
  <c r="K12" i="1"/>
  <c r="J12" i="1"/>
  <c r="J11" i="1"/>
  <c r="J9" i="1"/>
  <c r="J7" i="1"/>
  <c r="I12" i="1"/>
  <c r="I11" i="1"/>
  <c r="I9" i="1"/>
  <c r="I7" i="1"/>
  <c r="H12" i="1"/>
  <c r="H11" i="1"/>
  <c r="H9" i="1"/>
  <c r="H7" i="1"/>
  <c r="K5" i="1"/>
  <c r="J5" i="1"/>
  <c r="I5" i="1"/>
  <c r="H5" i="1"/>
</calcChain>
</file>

<file path=xl/sharedStrings.xml><?xml version="1.0" encoding="utf-8"?>
<sst xmlns="http://schemas.openxmlformats.org/spreadsheetml/2006/main" count="42" uniqueCount="23">
  <si>
    <t>сутки1</t>
  </si>
  <si>
    <t>сутки 3</t>
  </si>
  <si>
    <t>сутки 7</t>
  </si>
  <si>
    <t>контроль</t>
  </si>
  <si>
    <t>сутки 1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</si>
  <si>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</si>
  <si>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</si>
  <si>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</si>
  <si>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</si>
  <si>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</si>
  <si>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</si>
  <si>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</si>
  <si>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</si>
  <si>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</t>
  </si>
  <si>
    <t>Lower 95% CI of mean</t>
  </si>
  <si>
    <t>Upper 95% CI of mean</t>
  </si>
  <si>
    <t>Sum</t>
  </si>
  <si>
    <t>Контроль</t>
  </si>
  <si>
    <t>1 сутки</t>
  </si>
  <si>
    <t>TLR2</t>
  </si>
  <si>
    <t>3 сутки</t>
  </si>
  <si>
    <t>7 сутки</t>
  </si>
  <si>
    <t>TLR4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</si>
</sst>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E23" sqref="E23"/>
    </sheetView>
  </sheetViews>
  <sheetFormatPr defaultRowHeight="15" x14ac:dyDescent="0.25"/>
  <cols>
    <col min="4" max="4" width="9.7109375" customWidth="1"/>
    <col min="7" max="7" width="19.5703125" bestFit="1" customWidth="1"/>
  </cols>
  <sheetData>
    <row r="1" spans="1:11" ht="14.45" x14ac:dyDescent="0.35">
      <c r="A1" s="1">
        <v>3729.098</v>
      </c>
      <c r="B1" s="1">
        <v>2530.2579999999998</v>
      </c>
      <c r="C1" s="1">
        <v>4434.2969999999996</v>
      </c>
      <c r="D1" s="1">
        <v>2459.7379999999998</v>
      </c>
      <c r="J1" t="s">
        <v>22</v>
      </c>
    </row>
    <row r="2" spans="1:11" x14ac:dyDescent="0.25">
      <c r="A2" s="1">
        <v>4469.558</v>
      </c>
      <c r="B2" s="1">
        <v>3729.098</v>
      </c>
      <c r="C2" s="1">
        <v>4540.0780000000004</v>
      </c>
      <c r="D2" s="1">
        <v>2389.2179999999998</v>
      </c>
      <c r="H2" t="s">
        <v>17</v>
      </c>
      <c r="I2" t="s">
        <v>18</v>
      </c>
      <c r="J2" t="s">
        <v>20</v>
      </c>
      <c r="K2" t="s">
        <v>21</v>
      </c>
    </row>
    <row r="3" spans="1:11" ht="14.45" x14ac:dyDescent="0.35">
      <c r="A3" s="1">
        <v>3975.9169999999999</v>
      </c>
      <c r="B3" s="1"/>
      <c r="C3" s="1">
        <v>4187.4780000000001</v>
      </c>
      <c r="D3" s="1">
        <v>3023.8980000000001</v>
      </c>
      <c r="G3" t="s">
        <v>5</v>
      </c>
      <c r="H3">
        <v>8</v>
      </c>
      <c r="I3">
        <v>13</v>
      </c>
      <c r="J3">
        <v>7</v>
      </c>
      <c r="K3">
        <v>10</v>
      </c>
    </row>
    <row r="4" spans="1:11" ht="14.45" x14ac:dyDescent="0.35">
      <c r="A4" s="1">
        <v>4081.6979999999999</v>
      </c>
      <c r="B4" s="1"/>
      <c r="C4" s="1">
        <v>3799.6179999999999</v>
      </c>
      <c r="D4" s="1">
        <v>2671.2979999999998</v>
      </c>
    </row>
    <row r="5" spans="1:11" ht="14.45" x14ac:dyDescent="0.35">
      <c r="A5" s="1">
        <v>4222.7380000000003</v>
      </c>
      <c r="B5" s="1"/>
      <c r="C5" s="1">
        <v>3975.9169999999999</v>
      </c>
      <c r="D5" s="1">
        <v>2459.7379999999998</v>
      </c>
      <c r="G5" t="s">
        <v>6</v>
      </c>
      <c r="H5">
        <f>MIN(D1:D8)</f>
        <v>2389.2179999999998</v>
      </c>
      <c r="I5">
        <f>MIN(A1:A13)</f>
        <v>3552.7979999999998</v>
      </c>
      <c r="J5">
        <f>MIN(B1,B2,B6,B8,B9,B10,B11)</f>
        <v>2530.2579999999998</v>
      </c>
      <c r="K5">
        <f>MIN(C1:C10)</f>
        <v>3799.6179999999999</v>
      </c>
    </row>
    <row r="6" spans="1:11" ht="14.45" x14ac:dyDescent="0.35">
      <c r="A6" s="1">
        <v>4116.9579999999996</v>
      </c>
      <c r="B6" s="1">
        <v>4363.7780000000002</v>
      </c>
      <c r="C6" s="1">
        <v>4575.3370000000004</v>
      </c>
      <c r="D6" s="1">
        <v>2812.3380000000002</v>
      </c>
      <c r="G6" t="s">
        <v>7</v>
      </c>
    </row>
    <row r="7" spans="1:11" ht="14.45" x14ac:dyDescent="0.35">
      <c r="A7" s="1">
        <v>4081.6979999999999</v>
      </c>
      <c r="B7" s="1"/>
      <c r="C7" s="1">
        <v>4716.3770000000004</v>
      </c>
      <c r="D7" s="1">
        <v>3164.9380000000001</v>
      </c>
      <c r="G7" t="s">
        <v>8</v>
      </c>
      <c r="H7">
        <f>MEDIAN(D1:D8)</f>
        <v>2741.8180000000002</v>
      </c>
      <c r="I7">
        <f>MEDIAN(A1:A13)</f>
        <v>4011.1770000000001</v>
      </c>
      <c r="J7">
        <f>MEDIAN(B1,B2,B6,B8,B9,B10,B11)</f>
        <v>3623.3180000000002</v>
      </c>
      <c r="K7">
        <f>MEDIAN(C1:C10)</f>
        <v>4416.6674999999996</v>
      </c>
    </row>
    <row r="8" spans="1:11" ht="14.45" x14ac:dyDescent="0.35">
      <c r="A8" s="1">
        <v>3552.7979999999998</v>
      </c>
      <c r="B8" s="1">
        <v>3623.3180000000002</v>
      </c>
      <c r="C8" s="1">
        <v>3940.6579999999999</v>
      </c>
      <c r="D8" s="1">
        <v>2847.598</v>
      </c>
      <c r="G8" t="s">
        <v>9</v>
      </c>
    </row>
    <row r="9" spans="1:11" ht="14.45" x14ac:dyDescent="0.35">
      <c r="A9" s="1">
        <v>3729.098</v>
      </c>
      <c r="B9" s="1">
        <v>3376.498</v>
      </c>
      <c r="C9" s="1">
        <v>4434.2969999999996</v>
      </c>
      <c r="D9" s="1"/>
      <c r="G9" t="s">
        <v>10</v>
      </c>
      <c r="H9">
        <f>MAX(D1:D8)</f>
        <v>3164.9380000000001</v>
      </c>
      <c r="I9">
        <f>MAX(A1:A13)</f>
        <v>4469.558</v>
      </c>
      <c r="J9">
        <f>MAX(B1,B2,B6,B8,B9,B10,B11)</f>
        <v>4363.7780000000002</v>
      </c>
      <c r="K9">
        <f>MAX(C1:C10)</f>
        <v>4716.3770000000004</v>
      </c>
    </row>
    <row r="10" spans="1:11" ht="14.45" x14ac:dyDescent="0.35">
      <c r="A10" s="1">
        <v>4116.9579999999996</v>
      </c>
      <c r="B10" s="1">
        <v>2988.6379999999999</v>
      </c>
      <c r="C10" s="1">
        <v>4399.0379999999996</v>
      </c>
      <c r="D10" s="1"/>
    </row>
    <row r="11" spans="1:11" ht="14.45" x14ac:dyDescent="0.35">
      <c r="A11" s="1">
        <v>4011.1770000000001</v>
      </c>
      <c r="B11" s="1">
        <v>3764.3580000000002</v>
      </c>
      <c r="C11" s="1"/>
      <c r="D11" s="1"/>
      <c r="G11" t="s">
        <v>11</v>
      </c>
      <c r="H11">
        <f>AVERAGE(D1:D8)</f>
        <v>2728.5954999999994</v>
      </c>
      <c r="I11">
        <f>AVERAGE(A1:A13)</f>
        <v>3973.2055384615378</v>
      </c>
      <c r="J11">
        <f>AVERAGE(B1,B2,B6,B8,B9,B10,B11)</f>
        <v>3482.2779999999998</v>
      </c>
      <c r="K11">
        <f>AVERAGE(C1:C10)</f>
        <v>4300.3095000000003</v>
      </c>
    </row>
    <row r="12" spans="1:11" ht="14.45" x14ac:dyDescent="0.35">
      <c r="A12" s="1">
        <v>3729.098</v>
      </c>
      <c r="B12" s="1"/>
      <c r="C12" s="1"/>
      <c r="D12" s="1"/>
      <c r="G12" t="s">
        <v>12</v>
      </c>
      <c r="H12">
        <f>_xlfn.STDEV.S(D1:D8)</f>
        <v>283.29730641400147</v>
      </c>
      <c r="I12">
        <f>_xlfn.STDEV.S(A1:A13)</f>
        <v>249.93243177960969</v>
      </c>
      <c r="J12">
        <f>_xlfn.STDEV.S(B1,B2,B6,B8,B9,B10,B11)</f>
        <v>591.41577433590351</v>
      </c>
      <c r="K12">
        <f>_xlfn.STDEV.S(C1:C10)</f>
        <v>307.29943088541518</v>
      </c>
    </row>
    <row r="13" spans="1:11" ht="14.45" x14ac:dyDescent="0.35">
      <c r="A13" s="1">
        <v>3834.8780000000002</v>
      </c>
      <c r="B13" s="1"/>
      <c r="C13" s="1"/>
      <c r="D13" s="1"/>
      <c r="G13" t="s">
        <v>13</v>
      </c>
    </row>
    <row r="14" spans="1:11" ht="14.45" x14ac:dyDescent="0.35">
      <c r="A14" s="1"/>
      <c r="B14" s="1"/>
      <c r="C14" s="1"/>
      <c r="D14" s="1"/>
    </row>
    <row r="15" spans="1:11" ht="14.45" x14ac:dyDescent="0.35">
      <c r="A15" s="1"/>
      <c r="B15" s="1"/>
      <c r="C15" s="1"/>
      <c r="D15" s="1"/>
      <c r="G15" t="s">
        <v>14</v>
      </c>
    </row>
    <row r="16" spans="1:11" ht="14.45" x14ac:dyDescent="0.35">
      <c r="A16" s="1"/>
      <c r="B16" s="1"/>
      <c r="C16" s="1"/>
      <c r="D16" s="1"/>
      <c r="G16" t="s">
        <v>15</v>
      </c>
    </row>
    <row r="17" spans="1:7" x14ac:dyDescent="0.25">
      <c r="A17" t="s">
        <v>0</v>
      </c>
      <c r="B17" t="s">
        <v>1</v>
      </c>
      <c r="C17" t="s">
        <v>2</v>
      </c>
      <c r="D17" t="s">
        <v>3</v>
      </c>
    </row>
    <row r="18" spans="1:7" ht="14.45" x14ac:dyDescent="0.35">
      <c r="G18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I11" sqref="I11"/>
    </sheetView>
  </sheetViews>
  <sheetFormatPr defaultRowHeight="15" x14ac:dyDescent="0.25"/>
  <cols>
    <col min="4" max="4" width="10.140625" customWidth="1"/>
    <col min="7" max="7" width="19.5703125" bestFit="1" customWidth="1"/>
    <col min="8" max="8" width="11.85546875" bestFit="1" customWidth="1"/>
  </cols>
  <sheetData>
    <row r="1" spans="1:11" ht="14.45" x14ac:dyDescent="0.35">
      <c r="A1" s="1">
        <v>2353.9580000000001</v>
      </c>
      <c r="B1" s="1">
        <v>2001.3579999999999</v>
      </c>
      <c r="C1" s="1">
        <v>3341.2379999999998</v>
      </c>
      <c r="D1" s="1">
        <v>2447.598</v>
      </c>
      <c r="J1" t="s">
        <v>19</v>
      </c>
    </row>
    <row r="2" spans="1:11" x14ac:dyDescent="0.25">
      <c r="A2" s="1">
        <v>2071.8780000000002</v>
      </c>
      <c r="B2" s="1"/>
      <c r="C2" s="1">
        <v>2001.3579999999999</v>
      </c>
      <c r="D2" s="1">
        <v>1895.578</v>
      </c>
      <c r="H2" t="s">
        <v>17</v>
      </c>
      <c r="I2" t="s">
        <v>18</v>
      </c>
      <c r="J2" t="s">
        <v>20</v>
      </c>
      <c r="K2" t="s">
        <v>21</v>
      </c>
    </row>
    <row r="3" spans="1:11" ht="14.45" x14ac:dyDescent="0.35">
      <c r="A3" s="1">
        <v>3059.1579999999999</v>
      </c>
      <c r="B3" s="1">
        <v>2001.3579999999999</v>
      </c>
      <c r="C3" s="1">
        <v>2706.558</v>
      </c>
      <c r="D3" s="1">
        <v>1684.018</v>
      </c>
      <c r="G3" t="s">
        <v>5</v>
      </c>
      <c r="H3">
        <v>8</v>
      </c>
      <c r="I3">
        <v>15</v>
      </c>
      <c r="J3">
        <v>7</v>
      </c>
      <c r="K3">
        <v>10</v>
      </c>
    </row>
    <row r="4" spans="1:11" ht="14.45" x14ac:dyDescent="0.35">
      <c r="A4" s="1">
        <v>3482.2779999999998</v>
      </c>
      <c r="B4" s="1">
        <v>2212.9169999999999</v>
      </c>
      <c r="C4" s="1">
        <v>2530.2579999999998</v>
      </c>
      <c r="D4" s="1">
        <v>1966.098</v>
      </c>
    </row>
    <row r="5" spans="1:11" ht="14.45" x14ac:dyDescent="0.35">
      <c r="A5" s="1">
        <v>2107.1379999999999</v>
      </c>
      <c r="B5" s="1">
        <v>2900</v>
      </c>
      <c r="C5" s="1">
        <v>2918.1179999999999</v>
      </c>
      <c r="D5" s="1">
        <v>2459.7379999999998</v>
      </c>
      <c r="G5" t="s">
        <v>6</v>
      </c>
      <c r="H5">
        <f>MIN(D1:D8)</f>
        <v>1684.018</v>
      </c>
      <c r="I5">
        <f>MIN(A1:A13)</f>
        <v>2071.8780000000002</v>
      </c>
      <c r="J5">
        <f>MIN(B1,B2,B6,B8,B9,B10,B11)</f>
        <v>2001.3579999999999</v>
      </c>
      <c r="K5">
        <f>MIN(C1:C10)</f>
        <v>2001.3579999999999</v>
      </c>
    </row>
    <row r="6" spans="1:11" ht="14.45" x14ac:dyDescent="0.35">
      <c r="A6" s="1">
        <v>3411.7579999999998</v>
      </c>
      <c r="B6" s="1">
        <v>2389.2179999999998</v>
      </c>
      <c r="C6" s="1">
        <v>3200.1979999999999</v>
      </c>
      <c r="D6" s="1">
        <v>2494.998</v>
      </c>
      <c r="G6" t="s">
        <v>7</v>
      </c>
    </row>
    <row r="7" spans="1:11" ht="14.45" x14ac:dyDescent="0.35">
      <c r="A7" s="1">
        <v>3517.538</v>
      </c>
      <c r="B7" s="1">
        <v>2777.078</v>
      </c>
      <c r="C7" s="1">
        <v>3411.7579999999998</v>
      </c>
      <c r="D7" s="1">
        <v>2565.518</v>
      </c>
      <c r="G7" t="s">
        <v>8</v>
      </c>
      <c r="H7">
        <f>MEDIAN(D1:D8)</f>
        <v>2453.6679999999997</v>
      </c>
      <c r="I7">
        <f>MEDIAN(A1:A13)</f>
        <v>3394.1279999999997</v>
      </c>
      <c r="J7">
        <f>MEDIAN(B1,B2,B6,B8,B9,B10,B11)</f>
        <v>2389.2179999999998</v>
      </c>
      <c r="K7">
        <f>MEDIAN(C1:C10)</f>
        <v>3270.7179999999998</v>
      </c>
    </row>
    <row r="8" spans="1:11" ht="14.45" x14ac:dyDescent="0.35">
      <c r="A8" s="1">
        <v>3447.018</v>
      </c>
      <c r="B8" s="1"/>
      <c r="C8" s="1">
        <v>3552.7979999999998</v>
      </c>
      <c r="D8" s="1">
        <v>2494.998</v>
      </c>
      <c r="G8" t="s">
        <v>9</v>
      </c>
    </row>
    <row r="9" spans="1:11" ht="14.45" x14ac:dyDescent="0.35">
      <c r="A9" s="1"/>
      <c r="B9" s="1">
        <v>2741.8180000000002</v>
      </c>
      <c r="C9" s="1">
        <v>3447.018</v>
      </c>
      <c r="D9" s="1"/>
      <c r="G9" t="s">
        <v>10</v>
      </c>
      <c r="H9">
        <f>MAX(D1:D8)</f>
        <v>2565.518</v>
      </c>
      <c r="I9">
        <f>MAX(A1:A13)</f>
        <v>3552.7979999999998</v>
      </c>
      <c r="J9">
        <f>MAX(B1,B2,B6,B8,B9,B10,B11)</f>
        <v>2741.8180000000002</v>
      </c>
      <c r="K9">
        <f>MAX(C1:C10)</f>
        <v>3552.7979999999998</v>
      </c>
    </row>
    <row r="10" spans="1:11" ht="14.45" x14ac:dyDescent="0.35">
      <c r="A10" s="1">
        <v>3552.7979999999998</v>
      </c>
      <c r="B10" s="1"/>
      <c r="C10" s="1">
        <v>3376.498</v>
      </c>
      <c r="D10" s="1"/>
    </row>
    <row r="11" spans="1:11" ht="14.45" x14ac:dyDescent="0.35">
      <c r="A11" s="1">
        <v>3517.538</v>
      </c>
      <c r="B11" s="1"/>
      <c r="C11" s="1"/>
      <c r="D11" s="1"/>
      <c r="G11" t="s">
        <v>11</v>
      </c>
      <c r="H11">
        <f>AVERAGE(D1:D8)</f>
        <v>2251.0679999999998</v>
      </c>
      <c r="I11">
        <f>AVERAGE(A1:A13)</f>
        <v>3047.4046666666668</v>
      </c>
      <c r="J11">
        <f>AVERAGE(B1,B2,B6,B8,B9,B10,B11)</f>
        <v>2377.4646666666667</v>
      </c>
      <c r="K11">
        <f>AVERAGE(C1:C10)</f>
        <v>3048.5799999999995</v>
      </c>
    </row>
    <row r="12" spans="1:11" ht="14.45" x14ac:dyDescent="0.35">
      <c r="A12" s="1">
        <v>2671.2979999999998</v>
      </c>
      <c r="B12" s="1"/>
      <c r="C12" s="1"/>
      <c r="D12" s="1"/>
      <c r="G12" t="s">
        <v>12</v>
      </c>
      <c r="H12">
        <f>_xlfn.STDEV.S(D1:D8)</f>
        <v>344.17114629622665</v>
      </c>
      <c r="I12">
        <f>_xlfn.STDEV.S(A1:A13)</f>
        <v>583.52773995498103</v>
      </c>
      <c r="J12">
        <f>_xlfn.STDEV.S(B1,B2,B6,B8,B9,B10,B11)</f>
        <v>370.36989420487748</v>
      </c>
      <c r="K12">
        <f>_xlfn.STDEV.S(C1:C10)</f>
        <v>501.15254093384186</v>
      </c>
    </row>
    <row r="13" spans="1:11" ht="14.45" x14ac:dyDescent="0.35">
      <c r="A13" s="1">
        <v>3376.498</v>
      </c>
      <c r="B13" s="1"/>
      <c r="C13" s="1"/>
      <c r="D13" s="1"/>
      <c r="G13" t="s">
        <v>13</v>
      </c>
    </row>
    <row r="14" spans="1:11" ht="14.45" x14ac:dyDescent="0.35">
      <c r="A14" s="1">
        <v>3305.9780000000001</v>
      </c>
      <c r="B14" s="1"/>
      <c r="C14" s="1"/>
      <c r="D14" s="1"/>
    </row>
    <row r="15" spans="1:11" ht="14.45" x14ac:dyDescent="0.35">
      <c r="A15" s="1">
        <v>3447.018</v>
      </c>
      <c r="B15" s="1"/>
      <c r="C15" s="1"/>
      <c r="D15" s="1"/>
      <c r="G15" t="s">
        <v>14</v>
      </c>
    </row>
    <row r="16" spans="1:11" ht="14.45" x14ac:dyDescent="0.35">
      <c r="A16" s="1">
        <v>2494.998</v>
      </c>
      <c r="B16" s="1"/>
      <c r="C16" s="1"/>
      <c r="D16" s="1"/>
      <c r="G16" t="s">
        <v>15</v>
      </c>
    </row>
    <row r="17" spans="1:7" x14ac:dyDescent="0.25">
      <c r="A17" t="s">
        <v>4</v>
      </c>
      <c r="B17" t="s">
        <v>1</v>
      </c>
      <c r="C17" t="s">
        <v>2</v>
      </c>
      <c r="D17" t="s">
        <v>3</v>
      </c>
    </row>
    <row r="18" spans="1:7" ht="14.45" x14ac:dyDescent="0.35">
      <c r="G1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толл 4</vt:lpstr>
      <vt:lpstr>толл 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2020-03-16T17:49:29Z</dcterms:created>
  <dcterms:modified xsi:type="dcterms:W3CDTF">2020-03-17T18:35:28Z</dcterms:modified>
</cp:coreProperties>
</file>